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M70" i="1"/>
  <c r="M68" l="1"/>
  <c r="I40"/>
  <c r="D17"/>
  <c r="M90"/>
  <c r="M113"/>
  <c r="M115"/>
  <c r="I45"/>
  <c r="N119"/>
  <c r="N110"/>
  <c r="N101"/>
  <c r="N92"/>
  <c r="N115"/>
  <c r="N113"/>
  <c r="M108"/>
  <c r="N108" s="1"/>
  <c r="N106"/>
  <c r="N104"/>
  <c r="M99"/>
  <c r="N99" s="1"/>
  <c r="N97"/>
  <c r="N95"/>
  <c r="K40"/>
  <c r="K42"/>
  <c r="K41"/>
  <c r="K43"/>
  <c r="M81"/>
  <c r="M72"/>
  <c r="M63"/>
  <c r="M52"/>
  <c r="N90"/>
  <c r="N88"/>
  <c r="N86"/>
  <c r="N83"/>
  <c r="N81"/>
  <c r="N79"/>
  <c r="N77"/>
  <c r="N74"/>
  <c r="N72"/>
  <c r="N70"/>
  <c r="N68"/>
  <c r="N65"/>
  <c r="N63"/>
  <c r="N61"/>
  <c r="N59"/>
  <c r="I46"/>
  <c r="G46"/>
  <c r="K45"/>
  <c r="K44"/>
  <c r="K39"/>
  <c r="K46" s="1"/>
  <c r="F16"/>
  <c r="M117" l="1"/>
  <c r="N117" s="1"/>
</calcChain>
</file>

<file path=xl/sharedStrings.xml><?xml version="1.0" encoding="utf-8"?>
<sst xmlns="http://schemas.openxmlformats.org/spreadsheetml/2006/main" count="272" uniqueCount="180">
  <si>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</si>
  <si>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</si>
  <si>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</si>
  <si>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</si>
  <si>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</si>
  <si>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</si>
  <si>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</si>
  <si>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</si>
  <si>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</si>
  <si>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</si>
  <si>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</si>
  <si>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</si>
  <si>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</si>
  <si>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</si>
  <si>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</si>
  <si>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</si>
  <si>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</si>
  <si>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</si>
  <si>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</si>
  <si>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</si>
  <si>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</si>
  <si>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</si>
  <si>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</si>
  <si>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</si>
  <si>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</si>
  <si>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</si>
  <si>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</si>
  <si>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</si>
  <si>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</si>
  <si>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</si>
  <si>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</si>
  <si>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</si>
  <si>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</si>
  <si>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</si>
  <si>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</si>
  <si>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</si>
  <si>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</si>
  <si>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</si>
  <si>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</si>
  <si>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</si>
  <si>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</si>
  <si>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</si>
  <si>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</si>
  <si>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</si>
  <si>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</si>
  <si>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</si>
  <si>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</si>
  <si>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</si>
  <si>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</si>
  <si>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</si>
  <si>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</si>
  <si>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</si>
  <si>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</si>
  <si>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</si>
  <si>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</si>
  <si>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</si>
  <si>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</si>
  <si>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</si>
  <si>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</si>
  <si>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</si>
  <si>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</si>
  <si>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</si>
  <si>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</si>
  <si>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</si>
  <si>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</si>
  <si>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</si>
  <si>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</si>
  <si>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</si>
  <si>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</si>
  <si>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</si>
  <si>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</si>
  <si>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</si>
  <si>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</si>
  <si>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</si>
  <si>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</si>
  <si>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</si>
  <si>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</si>
  <si>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</si>
  <si>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</si>
  <si>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</si>
  <si>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</si>
  <si>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</si>
  <si>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</si>
  <si>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</si>
  <si>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</si>
  <si>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</si>
  <si>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Спільне розпорядження ОДА та облради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</si>
  <si>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</si>
  <si>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</si>
  <si>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</si>
  <si>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</si>
  <si>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</si>
  <si>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</si>
  <si>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</si>
  <si>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</si>
  <si>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</si>
  <si>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</si>
  <si>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</si>
  <si>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</si>
  <si>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</si>
  <si>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</si>
  <si>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проведення капітального ремонту об"єктів транспортної інфраструктури</t>
  </si>
  <si>
    <t>Проектування капітального ремонту об"єктів транспортної інфраструктури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</si>
  <si>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</si>
  <si>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</si>
  <si>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</si>
  <si>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</si>
  <si>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</si>
  <si>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</si>
  <si>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</si>
  <si>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</si>
  <si>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</si>
  <si>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</si>
  <si>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</si>
  <si>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</si>
  <si>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 xml:space="preserve"> обсяг видатків на проведення будівництва</t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</si>
  <si>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</si>
  <si>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</si>
  <si>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</si>
  <si>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пог.м.</t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</si>
  <si>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</si>
  <si>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</si>
  <si>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Проектування капітального ремонту об"єктів транспортної інфраструктури</t>
    </r>
  </si>
  <si>
    <t>Обсяг видатків на проектування капітального ремонту об"єктів транспортної інфраструктури</t>
  </si>
  <si>
    <t>Кількість проектів</t>
  </si>
  <si>
    <t>Середня вартість одного проекту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</si>
  <si>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</si>
  <si>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</si>
  <si>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</si>
  <si>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</si>
  <si>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</si>
  <si>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</si>
  <si>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</si>
  <si>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</si>
  <si>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</si>
  <si>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</si>
  <si>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</si>
  <si>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</si>
  <si>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</si>
  <si>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</si>
  <si>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</si>
  <si>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</si>
  <si>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</si>
  <si>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</si>
  <si>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</si>
  <si>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</si>
  <si>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</si>
  <si>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</si>
  <si>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</si>
  <si>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</si>
  <si>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</si>
  <si>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об"єктів транспортної інфраструктури</t>
    </r>
  </si>
  <si>
    <t>Обсяг видатків на утримання об"єктів транспортної інфраструктури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</si>
  <si>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</si>
  <si>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</si>
  <si>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</si>
  <si>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</si>
  <si>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</si>
  <si>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Рівень готовності проектної документації  капітального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</si>
  <si>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</si>
  <si>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Темп зростання кількості об"єктів транспортної інфраструктури, що утримуються,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</si>
  <si>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</si>
  <si>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</si>
  <si>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</si>
  <si>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</si>
  <si>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</si>
  <si>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</si>
  <si>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</si>
  <si>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</si>
  <si>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</si>
  <si>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</si>
  <si>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</si>
  <si>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</si>
  <si>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Начальник Управління                                                                                                                                                                                   ________________ А. О. Тишина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</si>
  <si>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</si>
  <si>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спільне розпорядження голів облдержадміністрації та облради від 05.02.2019 № 6 "Про внесення змін до показників обласного бюджету";</t>
  </si>
  <si>
    <t>розпорядження голови облдержадміністрації від 28.03.2019 № 170 "Про затвердження переліку об"єктів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 у 2019 році";</t>
  </si>
  <si>
    <t>спільне розпорядження голів облдержадміністрації та облради від 25.04.2019 № 40 "Про виділення субвенції"</t>
  </si>
  <si>
    <t>рішення  сесії обласної ради  від 20.12.2018 № 2-16/VII "Про обласний бюджет на 2019 рік";</t>
  </si>
  <si>
    <t>від 15.05.2019 № 130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</si>
</sst>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80" zoomScaleNormal="80" zoomScaleSheetLayoutView="80" workbookViewId="0">
      <selection activeCell="H6" sqref="H6"/>
    </sheetView>
  </sheetViews>
  <sheetFormatPr defaultRowHeight="15.75"/>
  <cols>
    <col min="1" max="1" width="5" style="55" customWidth="1"/>
    <col min="2" max="2" width="8.42578125" style="65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5" t="s">
        <v>2</v>
      </c>
      <c r="I3" s="85"/>
      <c r="J3" s="85"/>
      <c r="K3" s="85"/>
      <c r="L3" s="85"/>
      <c r="M3" s="85"/>
      <c r="N3" s="85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179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27" customHeight="1">
      <c r="A7" s="86" t="s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"/>
    </row>
    <row r="8" spans="1:16" ht="25.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3"/>
    </row>
    <row r="9" spans="1:16" ht="30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8" t="s">
        <v>8</v>
      </c>
      <c r="C10" s="88"/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"/>
      <c r="P10" s="15"/>
    </row>
    <row r="11" spans="1:16" ht="27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8" t="s">
        <v>8</v>
      </c>
      <c r="C12" s="88"/>
      <c r="D12" s="89" t="s">
        <v>11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3"/>
      <c r="P12" s="15"/>
    </row>
    <row r="13" spans="1:16" ht="35.25" customHeight="1">
      <c r="A13" s="10" t="s">
        <v>12</v>
      </c>
      <c r="B13" s="11"/>
      <c r="C13" s="12">
        <v>1517462</v>
      </c>
      <c r="D13" s="11" t="s">
        <v>97</v>
      </c>
      <c r="E13" s="90" t="s">
        <v>98</v>
      </c>
      <c r="F13" s="90"/>
      <c r="G13" s="90"/>
      <c r="H13" s="90"/>
      <c r="I13" s="90"/>
      <c r="J13" s="90"/>
      <c r="K13" s="90"/>
      <c r="L13" s="90"/>
      <c r="M13" s="14"/>
      <c r="N13" s="3"/>
      <c r="O13" s="3"/>
      <c r="P13" s="15"/>
    </row>
    <row r="14" spans="1:16" s="16" customFormat="1" ht="19.5">
      <c r="A14" s="10"/>
      <c r="B14" s="88" t="s">
        <v>8</v>
      </c>
      <c r="C14" s="88"/>
      <c r="D14" s="17" t="s">
        <v>13</v>
      </c>
      <c r="E14" s="14"/>
      <c r="F14" s="99" t="s">
        <v>14</v>
      </c>
      <c r="G14" s="99"/>
      <c r="H14" s="99"/>
      <c r="I14" s="99"/>
      <c r="J14" s="99"/>
      <c r="K14" s="99"/>
      <c r="L14" s="99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516059600</v>
      </c>
      <c r="G16" s="22" t="s">
        <v>17</v>
      </c>
      <c r="H16" s="22"/>
      <c r="I16" s="22"/>
      <c r="J16" s="22"/>
      <c r="K16" s="100"/>
      <c r="L16" s="100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f>531720900+4347300-20008600</f>
        <v>516059600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01" t="s">
        <v>21</v>
      </c>
      <c r="C18" s="101"/>
      <c r="D18" s="101"/>
      <c r="E18" s="101"/>
      <c r="F18" s="101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4.75" customHeight="1">
      <c r="A19" s="10"/>
      <c r="B19" s="94" t="s">
        <v>178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3"/>
      <c r="O19" s="3"/>
      <c r="P19" s="15"/>
    </row>
    <row r="20" spans="1:16" ht="39" customHeight="1">
      <c r="A20" s="10"/>
      <c r="B20" s="94" t="s">
        <v>174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3"/>
      <c r="O20" s="3"/>
      <c r="P20" s="15"/>
    </row>
    <row r="21" spans="1:16" ht="20.25" customHeight="1">
      <c r="A21" s="10"/>
      <c r="B21" s="94" t="s">
        <v>175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3"/>
      <c r="O21" s="3"/>
      <c r="P21" s="15"/>
    </row>
    <row r="22" spans="1:16" ht="59.25" customHeight="1">
      <c r="A22" s="10"/>
      <c r="B22" s="94" t="s">
        <v>176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3"/>
      <c r="O22" s="3"/>
      <c r="P22" s="15"/>
    </row>
    <row r="23" spans="1:16" ht="24.75" customHeight="1">
      <c r="A23" s="10"/>
      <c r="B23" s="94" t="s">
        <v>177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3"/>
      <c r="O23" s="3"/>
      <c r="P23" s="15"/>
    </row>
    <row r="24" spans="1:16" ht="14.25" customHeight="1">
      <c r="A24" s="1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3"/>
      <c r="O24" s="3"/>
      <c r="P24" s="15"/>
    </row>
    <row r="25" spans="1:16" ht="20.25" customHeight="1">
      <c r="A25" s="10" t="s">
        <v>22</v>
      </c>
      <c r="B25" s="102" t="s">
        <v>23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3"/>
      <c r="O25" s="3"/>
      <c r="P25" s="15"/>
    </row>
    <row r="26" spans="1:16" s="30" customFormat="1" ht="25.5" customHeight="1">
      <c r="A26" s="27"/>
      <c r="B26" s="28" t="s">
        <v>24</v>
      </c>
      <c r="C26" s="91" t="s">
        <v>25</v>
      </c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29"/>
      <c r="O26" s="29"/>
      <c r="P26" s="29"/>
    </row>
    <row r="27" spans="1:16" s="30" customFormat="1" ht="49.5" customHeight="1">
      <c r="A27" s="27"/>
      <c r="B27" s="28">
        <v>1</v>
      </c>
      <c r="C27" s="95" t="s">
        <v>161</v>
      </c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29"/>
      <c r="O27" s="29"/>
      <c r="P27" s="29"/>
    </row>
    <row r="28" spans="1:16" s="30" customFormat="1" ht="20.25" customHeight="1">
      <c r="A28" s="27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29"/>
      <c r="O28" s="29"/>
      <c r="P28" s="29"/>
    </row>
    <row r="29" spans="1:16" s="30" customFormat="1" ht="41.25" customHeight="1">
      <c r="A29" s="31" t="s">
        <v>26</v>
      </c>
      <c r="B29" s="98" t="s">
        <v>99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32"/>
      <c r="O29" s="29"/>
      <c r="P29" s="29"/>
    </row>
    <row r="30" spans="1:16" ht="24.75" customHeight="1">
      <c r="A30" s="33" t="s">
        <v>27</v>
      </c>
      <c r="B30" s="15" t="s">
        <v>28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 customHeight="1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30" customFormat="1" ht="21" customHeight="1">
      <c r="A32" s="27"/>
      <c r="B32" s="28" t="s">
        <v>24</v>
      </c>
      <c r="C32" s="91" t="s">
        <v>29</v>
      </c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29"/>
      <c r="O32" s="29"/>
      <c r="P32" s="29"/>
    </row>
    <row r="33" spans="1:16" s="30" customFormat="1" ht="59.25" customHeight="1">
      <c r="A33" s="27"/>
      <c r="B33" s="28">
        <v>1</v>
      </c>
      <c r="C33" s="95" t="s">
        <v>100</v>
      </c>
      <c r="D33" s="96"/>
      <c r="E33" s="96"/>
      <c r="F33" s="96"/>
      <c r="G33" s="96"/>
      <c r="H33" s="96"/>
      <c r="I33" s="96"/>
      <c r="J33" s="96"/>
      <c r="K33" s="96"/>
      <c r="L33" s="96"/>
      <c r="M33" s="97"/>
      <c r="N33" s="29"/>
      <c r="O33" s="29"/>
      <c r="P33" s="29"/>
    </row>
    <row r="34" spans="1:16" s="30" customFormat="1" ht="33.75" customHeight="1">
      <c r="A34" s="2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9"/>
      <c r="N34" s="29"/>
      <c r="O34" s="29"/>
      <c r="P34" s="29"/>
    </row>
    <row r="35" spans="1:16" ht="21" customHeight="1">
      <c r="A35" s="33" t="s">
        <v>30</v>
      </c>
      <c r="B35" s="103" t="s">
        <v>31</v>
      </c>
      <c r="C35" s="103"/>
      <c r="D35" s="103"/>
      <c r="E35" s="103"/>
      <c r="F35" s="103"/>
      <c r="G35" s="103"/>
      <c r="H35" s="103"/>
      <c r="I35" s="103"/>
      <c r="J35" s="15"/>
      <c r="K35" s="15"/>
      <c r="L35" s="15"/>
      <c r="M35" s="15"/>
      <c r="N35" s="15"/>
      <c r="O35" s="15"/>
      <c r="P35" s="15"/>
    </row>
    <row r="36" spans="1:16" ht="12.75" customHeight="1">
      <c r="A36" s="33"/>
      <c r="B36" s="35"/>
      <c r="C36" s="15"/>
      <c r="D36" s="15"/>
      <c r="E36" s="15"/>
      <c r="F36" s="15"/>
      <c r="G36" s="15"/>
      <c r="H36" s="15"/>
      <c r="I36" s="15"/>
      <c r="J36" s="15"/>
      <c r="K36" s="15"/>
      <c r="L36" s="15" t="s">
        <v>32</v>
      </c>
      <c r="N36" s="15"/>
      <c r="O36" s="15"/>
      <c r="P36" s="15"/>
    </row>
    <row r="37" spans="1:16" ht="61.5" customHeight="1">
      <c r="A37" s="33"/>
      <c r="B37" s="36" t="s">
        <v>24</v>
      </c>
      <c r="C37" s="104" t="s">
        <v>33</v>
      </c>
      <c r="D37" s="104"/>
      <c r="E37" s="104"/>
      <c r="F37" s="104"/>
      <c r="G37" s="104" t="s">
        <v>34</v>
      </c>
      <c r="H37" s="104"/>
      <c r="I37" s="104" t="s">
        <v>35</v>
      </c>
      <c r="J37" s="104"/>
      <c r="K37" s="91" t="s">
        <v>36</v>
      </c>
      <c r="L37" s="92"/>
      <c r="M37" s="37"/>
      <c r="N37" s="15"/>
      <c r="O37" s="15"/>
      <c r="P37" s="15"/>
    </row>
    <row r="38" spans="1:16" ht="15.75" customHeight="1">
      <c r="A38" s="33"/>
      <c r="B38" s="38" t="s">
        <v>37</v>
      </c>
      <c r="C38" s="104">
        <v>2</v>
      </c>
      <c r="D38" s="104"/>
      <c r="E38" s="104"/>
      <c r="F38" s="104"/>
      <c r="G38" s="104">
        <v>3</v>
      </c>
      <c r="H38" s="104"/>
      <c r="I38" s="105">
        <v>4</v>
      </c>
      <c r="J38" s="105"/>
      <c r="K38" s="106">
        <v>5</v>
      </c>
      <c r="L38" s="107"/>
      <c r="M38" s="39"/>
      <c r="N38" s="15"/>
      <c r="O38" s="15"/>
      <c r="P38" s="15"/>
    </row>
    <row r="39" spans="1:16" ht="40.5" customHeight="1">
      <c r="A39" s="33"/>
      <c r="B39" s="36" t="s">
        <v>37</v>
      </c>
      <c r="C39" s="108" t="s">
        <v>110</v>
      </c>
      <c r="D39" s="108"/>
      <c r="E39" s="108"/>
      <c r="F39" s="108"/>
      <c r="G39" s="109"/>
      <c r="H39" s="109"/>
      <c r="I39" s="109">
        <v>2212100</v>
      </c>
      <c r="J39" s="109"/>
      <c r="K39" s="110">
        <f>SUM(G39:J39)</f>
        <v>2212100</v>
      </c>
      <c r="L39" s="111"/>
      <c r="M39" s="41"/>
      <c r="N39" s="15"/>
      <c r="O39" s="15"/>
      <c r="P39" s="15"/>
    </row>
    <row r="40" spans="1:16" ht="43.5" customHeight="1">
      <c r="A40" s="33"/>
      <c r="B40" s="36" t="s">
        <v>38</v>
      </c>
      <c r="C40" s="108" t="s">
        <v>111</v>
      </c>
      <c r="D40" s="108"/>
      <c r="E40" s="108"/>
      <c r="F40" s="108"/>
      <c r="G40" s="109"/>
      <c r="H40" s="109"/>
      <c r="I40" s="110">
        <f>43417900-20008600</f>
        <v>23409300</v>
      </c>
      <c r="J40" s="112"/>
      <c r="K40" s="110">
        <f t="shared" ref="K40" si="0">SUM(G40:J40)</f>
        <v>23409300</v>
      </c>
      <c r="L40" s="111"/>
      <c r="M40" s="41"/>
      <c r="N40" s="15"/>
      <c r="O40" s="15"/>
      <c r="P40" s="15"/>
    </row>
    <row r="41" spans="1:16" ht="43.5" customHeight="1">
      <c r="A41" s="33"/>
      <c r="B41" s="36" t="s">
        <v>39</v>
      </c>
      <c r="C41" s="108" t="s">
        <v>101</v>
      </c>
      <c r="D41" s="108"/>
      <c r="E41" s="108"/>
      <c r="F41" s="108"/>
      <c r="G41" s="109"/>
      <c r="H41" s="109"/>
      <c r="I41" s="110">
        <v>19000000</v>
      </c>
      <c r="J41" s="112"/>
      <c r="K41" s="110">
        <f t="shared" ref="K41:K42" si="1">SUM(G41:J41)</f>
        <v>19000000</v>
      </c>
      <c r="L41" s="111"/>
      <c r="M41" s="41"/>
      <c r="N41" s="15"/>
      <c r="O41" s="15"/>
      <c r="P41" s="15"/>
    </row>
    <row r="42" spans="1:16" ht="37.5" customHeight="1">
      <c r="A42" s="33"/>
      <c r="B42" s="36" t="s">
        <v>40</v>
      </c>
      <c r="C42" s="108" t="s">
        <v>102</v>
      </c>
      <c r="D42" s="108"/>
      <c r="E42" s="108"/>
      <c r="F42" s="108"/>
      <c r="G42" s="109"/>
      <c r="H42" s="109"/>
      <c r="I42" s="110">
        <v>1500000</v>
      </c>
      <c r="J42" s="112"/>
      <c r="K42" s="110">
        <f t="shared" si="1"/>
        <v>1500000</v>
      </c>
      <c r="L42" s="111"/>
      <c r="M42" s="41"/>
      <c r="N42" s="15"/>
      <c r="O42" s="15"/>
      <c r="P42" s="15"/>
    </row>
    <row r="43" spans="1:16" ht="40.5" customHeight="1">
      <c r="A43" s="33"/>
      <c r="B43" s="36" t="s">
        <v>63</v>
      </c>
      <c r="C43" s="108" t="s">
        <v>112</v>
      </c>
      <c r="D43" s="108"/>
      <c r="E43" s="108"/>
      <c r="F43" s="108"/>
      <c r="G43" s="109"/>
      <c r="H43" s="109"/>
      <c r="I43" s="109">
        <v>251220900</v>
      </c>
      <c r="J43" s="109"/>
      <c r="K43" s="110">
        <f>SUM(G43:J43)</f>
        <v>251220900</v>
      </c>
      <c r="L43" s="111"/>
      <c r="M43" s="41"/>
      <c r="N43" s="15"/>
      <c r="O43" s="15"/>
      <c r="P43" s="15"/>
    </row>
    <row r="44" spans="1:16" ht="43.5" customHeight="1">
      <c r="A44" s="33"/>
      <c r="B44" s="36" t="s">
        <v>66</v>
      </c>
      <c r="C44" s="108" t="s">
        <v>113</v>
      </c>
      <c r="D44" s="108"/>
      <c r="E44" s="108"/>
      <c r="F44" s="108"/>
      <c r="G44" s="109"/>
      <c r="H44" s="109"/>
      <c r="I44" s="110">
        <v>54370000</v>
      </c>
      <c r="J44" s="112"/>
      <c r="K44" s="110">
        <f t="shared" ref="K44:K45" si="2">SUM(G44:J44)</f>
        <v>54370000</v>
      </c>
      <c r="L44" s="111"/>
      <c r="M44" s="41"/>
      <c r="N44" s="15"/>
      <c r="O44" s="15"/>
      <c r="P44" s="15"/>
    </row>
    <row r="45" spans="1:16" ht="27.75" customHeight="1">
      <c r="A45" s="33"/>
      <c r="B45" s="36" t="s">
        <v>69</v>
      </c>
      <c r="C45" s="108" t="s">
        <v>103</v>
      </c>
      <c r="D45" s="108"/>
      <c r="E45" s="108"/>
      <c r="F45" s="108"/>
      <c r="G45" s="109"/>
      <c r="H45" s="109"/>
      <c r="I45" s="110">
        <f>4347300+160000000</f>
        <v>164347300</v>
      </c>
      <c r="J45" s="112"/>
      <c r="K45" s="110">
        <f t="shared" si="2"/>
        <v>164347300</v>
      </c>
      <c r="L45" s="111"/>
      <c r="M45" s="41"/>
      <c r="N45" s="15"/>
      <c r="O45" s="15"/>
      <c r="P45" s="15"/>
    </row>
    <row r="46" spans="1:16" ht="22.5" customHeight="1">
      <c r="A46" s="33"/>
      <c r="B46" s="40"/>
      <c r="C46" s="104" t="s">
        <v>36</v>
      </c>
      <c r="D46" s="104"/>
      <c r="E46" s="104"/>
      <c r="F46" s="104"/>
      <c r="G46" s="110">
        <f>SUM(G39:H45)</f>
        <v>0</v>
      </c>
      <c r="H46" s="112"/>
      <c r="I46" s="110">
        <f>SUM(I39:J45)</f>
        <v>516059600</v>
      </c>
      <c r="J46" s="112"/>
      <c r="K46" s="110">
        <f>SUM(K39:L45)</f>
        <v>516059600</v>
      </c>
      <c r="L46" s="111"/>
      <c r="M46" s="41"/>
      <c r="N46" s="15"/>
      <c r="O46" s="15"/>
      <c r="P46" s="15"/>
    </row>
    <row r="47" spans="1:16" ht="20.25" customHeight="1">
      <c r="A47" s="33"/>
      <c r="B47" s="42"/>
      <c r="C47" s="43"/>
      <c r="D47" s="44"/>
      <c r="E47" s="43"/>
      <c r="F47" s="43"/>
      <c r="G47" s="43"/>
      <c r="H47" s="43"/>
      <c r="I47" s="45"/>
      <c r="J47" s="45"/>
      <c r="K47" s="46"/>
      <c r="L47" s="46"/>
      <c r="M47" s="46"/>
      <c r="N47" s="15"/>
      <c r="O47" s="15"/>
      <c r="P47" s="15"/>
    </row>
    <row r="48" spans="1:16" ht="21.75" customHeight="1">
      <c r="A48" s="33" t="s">
        <v>41</v>
      </c>
      <c r="B48" s="103" t="s">
        <v>42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5"/>
      <c r="M48" s="15"/>
      <c r="N48" s="15"/>
      <c r="O48" s="15"/>
      <c r="P48" s="15"/>
    </row>
    <row r="49" spans="1:16" ht="15.75" customHeight="1">
      <c r="A49" s="33"/>
      <c r="B49" s="3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3" t="s">
        <v>32</v>
      </c>
      <c r="N49" s="15"/>
      <c r="O49" s="15"/>
      <c r="P49" s="15"/>
    </row>
    <row r="50" spans="1:16" ht="25.5" customHeight="1">
      <c r="A50" s="33"/>
      <c r="B50" s="47" t="s">
        <v>24</v>
      </c>
      <c r="C50" s="91" t="s">
        <v>43</v>
      </c>
      <c r="D50" s="92"/>
      <c r="E50" s="92"/>
      <c r="F50" s="92"/>
      <c r="G50" s="92"/>
      <c r="H50" s="93"/>
      <c r="I50" s="113" t="s">
        <v>34</v>
      </c>
      <c r="J50" s="113"/>
      <c r="K50" s="114" t="s">
        <v>35</v>
      </c>
      <c r="L50" s="115"/>
      <c r="M50" s="48" t="s">
        <v>36</v>
      </c>
      <c r="N50" s="15"/>
      <c r="O50" s="15"/>
      <c r="P50" s="15"/>
    </row>
    <row r="51" spans="1:16" ht="17.25" customHeight="1">
      <c r="A51" s="33"/>
      <c r="B51" s="47" t="s">
        <v>37</v>
      </c>
      <c r="C51" s="92">
        <v>2</v>
      </c>
      <c r="D51" s="92"/>
      <c r="E51" s="92"/>
      <c r="F51" s="92"/>
      <c r="G51" s="92"/>
      <c r="H51" s="93"/>
      <c r="I51" s="113">
        <v>3</v>
      </c>
      <c r="J51" s="113"/>
      <c r="K51" s="113">
        <v>4</v>
      </c>
      <c r="L51" s="113"/>
      <c r="M51" s="48">
        <v>5</v>
      </c>
      <c r="N51" s="15"/>
      <c r="O51" s="15"/>
      <c r="P51" s="15"/>
    </row>
    <row r="52" spans="1:16" ht="42" customHeight="1">
      <c r="A52" s="33"/>
      <c r="B52" s="40" t="s">
        <v>37</v>
      </c>
      <c r="C52" s="119" t="s">
        <v>104</v>
      </c>
      <c r="D52" s="120"/>
      <c r="E52" s="120"/>
      <c r="F52" s="120"/>
      <c r="G52" s="120"/>
      <c r="H52" s="121"/>
      <c r="I52" s="110"/>
      <c r="J52" s="112"/>
      <c r="K52" s="122">
        <v>531720900</v>
      </c>
      <c r="L52" s="123"/>
      <c r="M52" s="74">
        <f>SUM(I52:L52)</f>
        <v>531720900</v>
      </c>
      <c r="N52" s="15"/>
      <c r="O52" s="15"/>
      <c r="P52" s="15"/>
    </row>
    <row r="53" spans="1:16" ht="23.25" customHeight="1">
      <c r="A53" s="33" t="s">
        <v>44</v>
      </c>
      <c r="B53" s="49" t="s">
        <v>45</v>
      </c>
      <c r="C53" s="49"/>
      <c r="D53" s="49"/>
      <c r="E53" s="49"/>
      <c r="F53" s="49"/>
      <c r="G53" s="49"/>
      <c r="H53" s="49"/>
      <c r="I53" s="49"/>
      <c r="J53" s="49"/>
      <c r="K53" s="15"/>
      <c r="L53" s="15"/>
      <c r="M53" s="15"/>
      <c r="N53" s="15"/>
      <c r="O53" s="15"/>
      <c r="P53" s="15"/>
    </row>
    <row r="54" spans="1:16" ht="16.5" customHeight="1">
      <c r="A54" s="33"/>
      <c r="B54" s="3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3" t="s">
        <v>32</v>
      </c>
      <c r="O54" s="15"/>
      <c r="P54" s="15"/>
    </row>
    <row r="55" spans="1:16" s="52" customFormat="1" ht="38.25" customHeight="1">
      <c r="A55" s="50"/>
      <c r="B55" s="36" t="s">
        <v>24</v>
      </c>
      <c r="C55" s="91" t="s">
        <v>46</v>
      </c>
      <c r="D55" s="92"/>
      <c r="E55" s="92"/>
      <c r="F55" s="92"/>
      <c r="G55" s="93"/>
      <c r="H55" s="51" t="s">
        <v>47</v>
      </c>
      <c r="I55" s="91" t="s">
        <v>48</v>
      </c>
      <c r="J55" s="93"/>
      <c r="K55" s="104" t="s">
        <v>34</v>
      </c>
      <c r="L55" s="104"/>
      <c r="M55" s="51" t="s">
        <v>35</v>
      </c>
      <c r="N55" s="51" t="s">
        <v>36</v>
      </c>
      <c r="O55" s="50"/>
      <c r="P55" s="50"/>
    </row>
    <row r="56" spans="1:16" s="55" customFormat="1" ht="21" customHeight="1">
      <c r="A56" s="33"/>
      <c r="B56" s="38" t="s">
        <v>37</v>
      </c>
      <c r="C56" s="116">
        <v>2</v>
      </c>
      <c r="D56" s="117"/>
      <c r="E56" s="117"/>
      <c r="F56" s="117"/>
      <c r="G56" s="118"/>
      <c r="H56" s="53">
        <v>3</v>
      </c>
      <c r="I56" s="91">
        <v>4</v>
      </c>
      <c r="J56" s="93"/>
      <c r="K56" s="104">
        <v>5</v>
      </c>
      <c r="L56" s="104"/>
      <c r="M56" s="54">
        <v>6</v>
      </c>
      <c r="N56" s="54">
        <v>7</v>
      </c>
      <c r="O56" s="33"/>
      <c r="P56" s="33"/>
    </row>
    <row r="57" spans="1:16" s="55" customFormat="1" ht="30" customHeight="1">
      <c r="A57" s="33"/>
      <c r="B57" s="36"/>
      <c r="C57" s="95" t="s">
        <v>114</v>
      </c>
      <c r="D57" s="96"/>
      <c r="E57" s="96"/>
      <c r="F57" s="96"/>
      <c r="G57" s="97"/>
      <c r="H57" s="51"/>
      <c r="I57" s="128"/>
      <c r="J57" s="129"/>
      <c r="K57" s="109"/>
      <c r="L57" s="109"/>
      <c r="M57" s="56"/>
      <c r="N57" s="57"/>
      <c r="O57" s="33"/>
      <c r="P57" s="33"/>
    </row>
    <row r="58" spans="1:16" s="55" customFormat="1" ht="21" customHeight="1">
      <c r="A58" s="33"/>
      <c r="B58" s="36" t="s">
        <v>37</v>
      </c>
      <c r="C58" s="125" t="s">
        <v>49</v>
      </c>
      <c r="D58" s="126"/>
      <c r="E58" s="126"/>
      <c r="F58" s="126"/>
      <c r="G58" s="127"/>
      <c r="H58" s="51"/>
      <c r="I58" s="128"/>
      <c r="J58" s="129"/>
      <c r="K58" s="109"/>
      <c r="L58" s="109"/>
      <c r="M58" s="56"/>
      <c r="N58" s="57"/>
      <c r="O58" s="33"/>
      <c r="P58" s="33"/>
    </row>
    <row r="59" spans="1:16" s="55" customFormat="1" ht="28.5" customHeight="1">
      <c r="A59" s="33"/>
      <c r="B59" s="36" t="s">
        <v>50</v>
      </c>
      <c r="C59" s="95" t="s">
        <v>115</v>
      </c>
      <c r="D59" s="96"/>
      <c r="E59" s="96"/>
      <c r="F59" s="96"/>
      <c r="G59" s="97"/>
      <c r="H59" s="51" t="s">
        <v>51</v>
      </c>
      <c r="I59" s="124" t="s">
        <v>52</v>
      </c>
      <c r="J59" s="124"/>
      <c r="K59" s="109"/>
      <c r="L59" s="109"/>
      <c r="M59" s="82">
        <v>2212100</v>
      </c>
      <c r="N59" s="57">
        <f>SUM(K59:M59)</f>
        <v>2212100</v>
      </c>
      <c r="O59" s="33"/>
      <c r="P59" s="33"/>
    </row>
    <row r="60" spans="1:16" s="55" customFormat="1" ht="21" customHeight="1">
      <c r="A60" s="33"/>
      <c r="B60" s="36" t="s">
        <v>38</v>
      </c>
      <c r="C60" s="125" t="s">
        <v>53</v>
      </c>
      <c r="D60" s="126"/>
      <c r="E60" s="126"/>
      <c r="F60" s="126"/>
      <c r="G60" s="127"/>
      <c r="H60" s="51"/>
      <c r="I60" s="128"/>
      <c r="J60" s="129"/>
      <c r="K60" s="109"/>
      <c r="L60" s="109"/>
      <c r="M60" s="56"/>
      <c r="N60" s="57"/>
      <c r="O60" s="33"/>
      <c r="P60" s="33"/>
    </row>
    <row r="61" spans="1:16" s="55" customFormat="1" ht="32.25" customHeight="1">
      <c r="A61" s="33"/>
      <c r="B61" s="36" t="s">
        <v>54</v>
      </c>
      <c r="C61" s="95" t="s">
        <v>116</v>
      </c>
      <c r="D61" s="96"/>
      <c r="E61" s="96"/>
      <c r="F61" s="96"/>
      <c r="G61" s="97"/>
      <c r="H61" s="51" t="s">
        <v>106</v>
      </c>
      <c r="I61" s="128" t="s">
        <v>55</v>
      </c>
      <c r="J61" s="129"/>
      <c r="K61" s="109"/>
      <c r="L61" s="109"/>
      <c r="M61" s="72">
        <v>3000</v>
      </c>
      <c r="N61" s="59">
        <f>SUM(K61:M61)</f>
        <v>3000</v>
      </c>
      <c r="O61" s="33"/>
      <c r="P61" s="33"/>
    </row>
    <row r="62" spans="1:16" s="55" customFormat="1" ht="21" customHeight="1">
      <c r="A62" s="33"/>
      <c r="B62" s="36" t="s">
        <v>39</v>
      </c>
      <c r="C62" s="125" t="s">
        <v>56</v>
      </c>
      <c r="D62" s="126"/>
      <c r="E62" s="126"/>
      <c r="F62" s="126"/>
      <c r="G62" s="127"/>
      <c r="H62" s="51"/>
      <c r="I62" s="128"/>
      <c r="J62" s="129"/>
      <c r="K62" s="109"/>
      <c r="L62" s="109"/>
      <c r="M62" s="56"/>
      <c r="N62" s="57"/>
      <c r="O62" s="33"/>
      <c r="P62" s="33"/>
    </row>
    <row r="63" spans="1:16" s="55" customFormat="1" ht="24" customHeight="1">
      <c r="A63" s="33"/>
      <c r="B63" s="36" t="s">
        <v>57</v>
      </c>
      <c r="C63" s="95" t="s">
        <v>117</v>
      </c>
      <c r="D63" s="96"/>
      <c r="E63" s="96"/>
      <c r="F63" s="96"/>
      <c r="G63" s="97"/>
      <c r="H63" s="51" t="s">
        <v>51</v>
      </c>
      <c r="I63" s="128" t="s">
        <v>58</v>
      </c>
      <c r="J63" s="129"/>
      <c r="K63" s="109"/>
      <c r="L63" s="109"/>
      <c r="M63" s="56">
        <f>M59/M61</f>
        <v>737.36666666666667</v>
      </c>
      <c r="N63" s="57">
        <f>SUM(K63:M63)</f>
        <v>737.36666666666667</v>
      </c>
      <c r="O63" s="33"/>
      <c r="P63" s="33"/>
    </row>
    <row r="64" spans="1:16" s="55" customFormat="1" ht="18.75" customHeight="1">
      <c r="A64" s="33"/>
      <c r="B64" s="36" t="s">
        <v>40</v>
      </c>
      <c r="C64" s="125" t="s">
        <v>59</v>
      </c>
      <c r="D64" s="126"/>
      <c r="E64" s="126"/>
      <c r="F64" s="126"/>
      <c r="G64" s="127"/>
      <c r="H64" s="51"/>
      <c r="I64" s="128"/>
      <c r="J64" s="129"/>
      <c r="K64" s="109"/>
      <c r="L64" s="109"/>
      <c r="M64" s="56"/>
      <c r="N64" s="57"/>
      <c r="O64" s="33"/>
      <c r="P64" s="33"/>
    </row>
    <row r="65" spans="1:21" s="55" customFormat="1" ht="27.75" customHeight="1">
      <c r="A65" s="33"/>
      <c r="B65" s="36" t="s">
        <v>60</v>
      </c>
      <c r="C65" s="95" t="s">
        <v>155</v>
      </c>
      <c r="D65" s="96"/>
      <c r="E65" s="96"/>
      <c r="F65" s="96"/>
      <c r="G65" s="97"/>
      <c r="H65" s="51" t="s">
        <v>61</v>
      </c>
      <c r="I65" s="128" t="s">
        <v>62</v>
      </c>
      <c r="J65" s="129"/>
      <c r="K65" s="109"/>
      <c r="L65" s="109"/>
      <c r="M65" s="58">
        <v>100</v>
      </c>
      <c r="N65" s="59">
        <f>SUM(K65:M65)</f>
        <v>100</v>
      </c>
      <c r="O65" s="33"/>
      <c r="P65" s="33"/>
    </row>
    <row r="66" spans="1:21" s="55" customFormat="1" ht="44.25" customHeight="1">
      <c r="A66" s="33"/>
      <c r="B66" s="36"/>
      <c r="C66" s="95" t="s">
        <v>118</v>
      </c>
      <c r="D66" s="96"/>
      <c r="E66" s="96"/>
      <c r="F66" s="96"/>
      <c r="G66" s="97"/>
      <c r="H66" s="51"/>
      <c r="I66" s="128"/>
      <c r="J66" s="129"/>
      <c r="K66" s="109"/>
      <c r="L66" s="109"/>
      <c r="M66" s="56"/>
      <c r="N66" s="57"/>
      <c r="O66" s="33"/>
      <c r="P66" s="33"/>
    </row>
    <row r="67" spans="1:21" s="55" customFormat="1" ht="21" customHeight="1">
      <c r="A67" s="33"/>
      <c r="B67" s="36" t="s">
        <v>63</v>
      </c>
      <c r="C67" s="125" t="s">
        <v>64</v>
      </c>
      <c r="D67" s="126"/>
      <c r="E67" s="126"/>
      <c r="F67" s="126"/>
      <c r="G67" s="127"/>
      <c r="H67" s="51"/>
      <c r="I67" s="128"/>
      <c r="J67" s="129"/>
      <c r="K67" s="109"/>
      <c r="L67" s="109"/>
      <c r="M67" s="56"/>
      <c r="N67" s="57"/>
      <c r="O67" s="33"/>
      <c r="P67" s="33"/>
    </row>
    <row r="68" spans="1:21" s="55" customFormat="1" ht="28.5" customHeight="1">
      <c r="A68" s="33"/>
      <c r="B68" s="36" t="s">
        <v>65</v>
      </c>
      <c r="C68" s="95" t="s">
        <v>107</v>
      </c>
      <c r="D68" s="96"/>
      <c r="E68" s="96"/>
      <c r="F68" s="96"/>
      <c r="G68" s="97"/>
      <c r="H68" s="51" t="s">
        <v>51</v>
      </c>
      <c r="I68" s="128" t="s">
        <v>52</v>
      </c>
      <c r="J68" s="129"/>
      <c r="K68" s="109"/>
      <c r="L68" s="109"/>
      <c r="M68" s="82">
        <f>43417900-20008600</f>
        <v>23409300</v>
      </c>
      <c r="N68" s="57">
        <f>SUM(K68:M68)</f>
        <v>23409300</v>
      </c>
      <c r="O68" s="33"/>
      <c r="P68" s="33"/>
    </row>
    <row r="69" spans="1:21" s="55" customFormat="1" ht="21" customHeight="1">
      <c r="A69" s="33"/>
      <c r="B69" s="36" t="s">
        <v>66</v>
      </c>
      <c r="C69" s="125" t="s">
        <v>67</v>
      </c>
      <c r="D69" s="126"/>
      <c r="E69" s="126"/>
      <c r="F69" s="126"/>
      <c r="G69" s="127"/>
      <c r="H69" s="51"/>
      <c r="I69" s="128"/>
      <c r="J69" s="129"/>
      <c r="K69" s="109"/>
      <c r="L69" s="109"/>
      <c r="M69" s="56"/>
      <c r="N69" s="57"/>
      <c r="O69" s="33"/>
      <c r="P69" s="33"/>
    </row>
    <row r="70" spans="1:21" s="55" customFormat="1" ht="30.75" customHeight="1">
      <c r="A70" s="33"/>
      <c r="B70" s="36" t="s">
        <v>68</v>
      </c>
      <c r="C70" s="95" t="s">
        <v>105</v>
      </c>
      <c r="D70" s="96"/>
      <c r="E70" s="96"/>
      <c r="F70" s="96"/>
      <c r="G70" s="97"/>
      <c r="H70" s="51" t="s">
        <v>106</v>
      </c>
      <c r="I70" s="128" t="s">
        <v>55</v>
      </c>
      <c r="J70" s="129"/>
      <c r="K70" s="109"/>
      <c r="L70" s="109"/>
      <c r="M70" s="58">
        <f>28964-7400</f>
        <v>21564</v>
      </c>
      <c r="N70" s="59">
        <f>SUM(K70:M70)</f>
        <v>21564</v>
      </c>
      <c r="O70" s="33"/>
      <c r="P70" s="33"/>
    </row>
    <row r="71" spans="1:21" s="55" customFormat="1" ht="19.5" customHeight="1">
      <c r="A71" s="33"/>
      <c r="B71" s="36" t="s">
        <v>69</v>
      </c>
      <c r="C71" s="125" t="s">
        <v>70</v>
      </c>
      <c r="D71" s="126"/>
      <c r="E71" s="126"/>
      <c r="F71" s="126"/>
      <c r="G71" s="127"/>
      <c r="H71" s="51"/>
      <c r="I71" s="128"/>
      <c r="J71" s="129"/>
      <c r="K71" s="109"/>
      <c r="L71" s="109"/>
      <c r="M71" s="56"/>
      <c r="N71" s="57"/>
      <c r="O71" s="33"/>
      <c r="P71" s="33"/>
    </row>
    <row r="72" spans="1:21" s="55" customFormat="1" ht="29.25" customHeight="1">
      <c r="A72" s="33"/>
      <c r="B72" s="36" t="s">
        <v>71</v>
      </c>
      <c r="C72" s="95" t="s">
        <v>108</v>
      </c>
      <c r="D72" s="96"/>
      <c r="E72" s="96"/>
      <c r="F72" s="96"/>
      <c r="G72" s="97"/>
      <c r="H72" s="51" t="s">
        <v>51</v>
      </c>
      <c r="I72" s="128" t="s">
        <v>72</v>
      </c>
      <c r="J72" s="129"/>
      <c r="K72" s="109"/>
      <c r="L72" s="109"/>
      <c r="M72" s="56">
        <f>M68/M70</f>
        <v>1085.5731775180857</v>
      </c>
      <c r="N72" s="57">
        <f>SUM(K72:M72)</f>
        <v>1085.5731775180857</v>
      </c>
      <c r="O72" s="33"/>
      <c r="P72" s="33"/>
    </row>
    <row r="73" spans="1:21" s="55" customFormat="1" ht="18.75" customHeight="1">
      <c r="A73" s="33"/>
      <c r="B73" s="36" t="s">
        <v>73</v>
      </c>
      <c r="C73" s="125" t="s">
        <v>59</v>
      </c>
      <c r="D73" s="126"/>
      <c r="E73" s="126"/>
      <c r="F73" s="126"/>
      <c r="G73" s="127"/>
      <c r="H73" s="51"/>
      <c r="I73" s="128"/>
      <c r="J73" s="129"/>
      <c r="K73" s="109"/>
      <c r="L73" s="109"/>
      <c r="M73" s="56"/>
      <c r="N73" s="57"/>
      <c r="O73" s="33"/>
      <c r="Q73" s="60"/>
    </row>
    <row r="74" spans="1:21" ht="39" customHeight="1">
      <c r="A74" s="33"/>
      <c r="B74" s="36" t="s">
        <v>74</v>
      </c>
      <c r="C74" s="95" t="s">
        <v>156</v>
      </c>
      <c r="D74" s="96"/>
      <c r="E74" s="96"/>
      <c r="F74" s="96"/>
      <c r="G74" s="97"/>
      <c r="H74" s="51" t="s">
        <v>61</v>
      </c>
      <c r="I74" s="128" t="s">
        <v>62</v>
      </c>
      <c r="J74" s="129"/>
      <c r="K74" s="109"/>
      <c r="L74" s="109"/>
      <c r="M74" s="58">
        <v>150</v>
      </c>
      <c r="N74" s="59">
        <f>SUM(K74:M74)</f>
        <v>150</v>
      </c>
      <c r="O74" s="61"/>
      <c r="P74" s="62"/>
      <c r="Q74" s="63"/>
      <c r="R74" s="63"/>
      <c r="S74" s="63"/>
      <c r="T74" s="63"/>
      <c r="U74" s="63"/>
    </row>
    <row r="75" spans="1:21" s="55" customFormat="1" ht="40.5" customHeight="1">
      <c r="A75" s="33"/>
      <c r="B75" s="36"/>
      <c r="C75" s="95" t="s">
        <v>157</v>
      </c>
      <c r="D75" s="96"/>
      <c r="E75" s="96"/>
      <c r="F75" s="96"/>
      <c r="G75" s="97"/>
      <c r="H75" s="51"/>
      <c r="I75" s="128"/>
      <c r="J75" s="129"/>
      <c r="K75" s="109"/>
      <c r="L75" s="109"/>
      <c r="M75" s="56"/>
      <c r="N75" s="57"/>
      <c r="O75" s="33"/>
      <c r="P75" s="33"/>
    </row>
    <row r="76" spans="1:21" ht="18" customHeight="1">
      <c r="A76" s="33"/>
      <c r="B76" s="36" t="s">
        <v>75</v>
      </c>
      <c r="C76" s="125" t="s">
        <v>64</v>
      </c>
      <c r="D76" s="126"/>
      <c r="E76" s="126"/>
      <c r="F76" s="126"/>
      <c r="G76" s="127"/>
      <c r="H76" s="51"/>
      <c r="I76" s="128"/>
      <c r="J76" s="129"/>
      <c r="K76" s="109"/>
      <c r="L76" s="109"/>
      <c r="M76" s="56"/>
      <c r="N76" s="57"/>
      <c r="O76" s="64"/>
      <c r="P76" s="15"/>
    </row>
    <row r="77" spans="1:21" ht="30" customHeight="1">
      <c r="A77" s="33"/>
      <c r="B77" s="36" t="s">
        <v>76</v>
      </c>
      <c r="C77" s="95" t="s">
        <v>107</v>
      </c>
      <c r="D77" s="96"/>
      <c r="E77" s="96"/>
      <c r="F77" s="96"/>
      <c r="G77" s="97"/>
      <c r="H77" s="51" t="s">
        <v>51</v>
      </c>
      <c r="I77" s="128" t="s">
        <v>52</v>
      </c>
      <c r="J77" s="129"/>
      <c r="K77" s="109"/>
      <c r="L77" s="109"/>
      <c r="M77" s="82">
        <v>19000000</v>
      </c>
      <c r="N77" s="57">
        <f>SUM(K77:M77)</f>
        <v>19000000</v>
      </c>
      <c r="O77" s="15"/>
      <c r="P77" s="15"/>
    </row>
    <row r="78" spans="1:21" s="55" customFormat="1" ht="20.25" customHeight="1">
      <c r="A78" s="33"/>
      <c r="B78" s="36" t="s">
        <v>77</v>
      </c>
      <c r="C78" s="125" t="s">
        <v>67</v>
      </c>
      <c r="D78" s="126"/>
      <c r="E78" s="126"/>
      <c r="F78" s="126"/>
      <c r="G78" s="127"/>
      <c r="H78" s="51"/>
      <c r="I78" s="128"/>
      <c r="J78" s="129"/>
      <c r="K78" s="109"/>
      <c r="L78" s="109"/>
      <c r="M78" s="56"/>
      <c r="N78" s="57"/>
      <c r="O78" s="33"/>
      <c r="P78" s="33"/>
    </row>
    <row r="79" spans="1:21" s="55" customFormat="1" ht="30" customHeight="1">
      <c r="A79" s="33"/>
      <c r="B79" s="36" t="s">
        <v>78</v>
      </c>
      <c r="C79" s="95" t="s">
        <v>120</v>
      </c>
      <c r="D79" s="96"/>
      <c r="E79" s="96"/>
      <c r="F79" s="96"/>
      <c r="G79" s="97"/>
      <c r="H79" s="73" t="s">
        <v>119</v>
      </c>
      <c r="I79" s="128" t="s">
        <v>55</v>
      </c>
      <c r="J79" s="129"/>
      <c r="K79" s="109"/>
      <c r="L79" s="109"/>
      <c r="M79" s="75">
        <v>230.5</v>
      </c>
      <c r="N79" s="76">
        <f>SUM(K79:M79)</f>
        <v>230.5</v>
      </c>
      <c r="O79" s="33"/>
      <c r="P79" s="33"/>
    </row>
    <row r="80" spans="1:21" ht="21.75" customHeight="1">
      <c r="A80" s="33"/>
      <c r="B80" s="36" t="s">
        <v>79</v>
      </c>
      <c r="C80" s="125" t="s">
        <v>70</v>
      </c>
      <c r="D80" s="126"/>
      <c r="E80" s="126"/>
      <c r="F80" s="126"/>
      <c r="G80" s="127"/>
      <c r="H80" s="51"/>
      <c r="I80" s="128"/>
      <c r="J80" s="129"/>
      <c r="K80" s="109"/>
      <c r="L80" s="109"/>
      <c r="M80" s="56"/>
      <c r="N80" s="57"/>
      <c r="O80" s="15"/>
      <c r="P80" s="15"/>
    </row>
    <row r="81" spans="1:21" ht="22.5" customHeight="1">
      <c r="A81" s="33"/>
      <c r="B81" s="36" t="s">
        <v>80</v>
      </c>
      <c r="C81" s="95" t="s">
        <v>121</v>
      </c>
      <c r="D81" s="96"/>
      <c r="E81" s="96"/>
      <c r="F81" s="96"/>
      <c r="G81" s="97"/>
      <c r="H81" s="51" t="s">
        <v>51</v>
      </c>
      <c r="I81" s="128" t="s">
        <v>81</v>
      </c>
      <c r="J81" s="129"/>
      <c r="K81" s="109"/>
      <c r="L81" s="109"/>
      <c r="M81" s="56">
        <f>M77/M79</f>
        <v>82429.501084598698</v>
      </c>
      <c r="N81" s="57">
        <f>SUM(K81:M81)</f>
        <v>82429.501084598698</v>
      </c>
      <c r="O81" s="15"/>
      <c r="P81" s="15"/>
    </row>
    <row r="82" spans="1:21" s="55" customFormat="1" ht="17.25" customHeight="1">
      <c r="A82" s="33"/>
      <c r="B82" s="36" t="s">
        <v>82</v>
      </c>
      <c r="C82" s="125" t="s">
        <v>59</v>
      </c>
      <c r="D82" s="126"/>
      <c r="E82" s="126"/>
      <c r="F82" s="126"/>
      <c r="G82" s="127"/>
      <c r="H82" s="51"/>
      <c r="I82" s="128"/>
      <c r="J82" s="129"/>
      <c r="K82" s="109"/>
      <c r="L82" s="109"/>
      <c r="M82" s="56"/>
      <c r="N82" s="57"/>
      <c r="O82" s="33"/>
      <c r="Q82" s="60"/>
    </row>
    <row r="83" spans="1:21" ht="40.5" customHeight="1">
      <c r="A83" s="33"/>
      <c r="B83" s="36" t="s">
        <v>83</v>
      </c>
      <c r="C83" s="95" t="s">
        <v>156</v>
      </c>
      <c r="D83" s="96"/>
      <c r="E83" s="96"/>
      <c r="F83" s="96"/>
      <c r="G83" s="97"/>
      <c r="H83" s="51" t="s">
        <v>61</v>
      </c>
      <c r="I83" s="128" t="s">
        <v>62</v>
      </c>
      <c r="J83" s="129"/>
      <c r="K83" s="109"/>
      <c r="L83" s="109"/>
      <c r="M83" s="58">
        <v>100</v>
      </c>
      <c r="N83" s="59">
        <f>SUM(K83:M83)</f>
        <v>100</v>
      </c>
      <c r="O83" s="61"/>
      <c r="P83" s="62"/>
      <c r="Q83" s="63"/>
      <c r="R83" s="63"/>
      <c r="S83" s="63"/>
      <c r="T83" s="63"/>
      <c r="U83" s="63"/>
    </row>
    <row r="84" spans="1:21" s="55" customFormat="1" ht="39" customHeight="1">
      <c r="A84" s="33"/>
      <c r="B84" s="36"/>
      <c r="C84" s="95" t="s">
        <v>122</v>
      </c>
      <c r="D84" s="96"/>
      <c r="E84" s="96"/>
      <c r="F84" s="96"/>
      <c r="G84" s="97"/>
      <c r="H84" s="51"/>
      <c r="I84" s="128"/>
      <c r="J84" s="129"/>
      <c r="K84" s="109"/>
      <c r="L84" s="109"/>
      <c r="M84" s="56"/>
      <c r="N84" s="57"/>
      <c r="O84" s="33"/>
      <c r="P84" s="33"/>
    </row>
    <row r="85" spans="1:21" s="55" customFormat="1" ht="21" customHeight="1">
      <c r="A85" s="33"/>
      <c r="B85" s="36" t="s">
        <v>84</v>
      </c>
      <c r="C85" s="125" t="s">
        <v>64</v>
      </c>
      <c r="D85" s="126"/>
      <c r="E85" s="126"/>
      <c r="F85" s="126"/>
      <c r="G85" s="127"/>
      <c r="H85" s="51"/>
      <c r="I85" s="128"/>
      <c r="J85" s="129"/>
      <c r="K85" s="109"/>
      <c r="L85" s="109"/>
      <c r="M85" s="56"/>
      <c r="N85" s="57"/>
      <c r="O85" s="33"/>
      <c r="P85" s="33"/>
    </row>
    <row r="86" spans="1:21" s="55" customFormat="1" ht="41.25" customHeight="1">
      <c r="A86" s="33"/>
      <c r="B86" s="36" t="s">
        <v>85</v>
      </c>
      <c r="C86" s="95" t="s">
        <v>123</v>
      </c>
      <c r="D86" s="96"/>
      <c r="E86" s="96"/>
      <c r="F86" s="96"/>
      <c r="G86" s="97"/>
      <c r="H86" s="51" t="s">
        <v>51</v>
      </c>
      <c r="I86" s="128" t="s">
        <v>86</v>
      </c>
      <c r="J86" s="129"/>
      <c r="K86" s="109"/>
      <c r="L86" s="109"/>
      <c r="M86" s="82">
        <v>1500000</v>
      </c>
      <c r="N86" s="57">
        <f>SUM(K86:M86)</f>
        <v>1500000</v>
      </c>
      <c r="O86" s="33"/>
      <c r="P86" s="33"/>
    </row>
    <row r="87" spans="1:21" s="55" customFormat="1" ht="21" customHeight="1">
      <c r="A87" s="33"/>
      <c r="B87" s="36" t="s">
        <v>87</v>
      </c>
      <c r="C87" s="125" t="s">
        <v>67</v>
      </c>
      <c r="D87" s="126"/>
      <c r="E87" s="126"/>
      <c r="F87" s="126"/>
      <c r="G87" s="127"/>
      <c r="H87" s="51"/>
      <c r="I87" s="128"/>
      <c r="J87" s="129"/>
      <c r="K87" s="109"/>
      <c r="L87" s="109"/>
      <c r="M87" s="56"/>
      <c r="N87" s="57"/>
      <c r="O87" s="33"/>
      <c r="P87" s="33"/>
    </row>
    <row r="88" spans="1:21" s="55" customFormat="1" ht="28.5" customHeight="1">
      <c r="A88" s="33"/>
      <c r="B88" s="36" t="s">
        <v>88</v>
      </c>
      <c r="C88" s="95" t="s">
        <v>124</v>
      </c>
      <c r="D88" s="96"/>
      <c r="E88" s="96"/>
      <c r="F88" s="96"/>
      <c r="G88" s="97"/>
      <c r="H88" s="73" t="s">
        <v>109</v>
      </c>
      <c r="I88" s="128" t="s">
        <v>55</v>
      </c>
      <c r="J88" s="129"/>
      <c r="K88" s="132"/>
      <c r="L88" s="132"/>
      <c r="M88" s="80">
        <v>4</v>
      </c>
      <c r="N88" s="59">
        <f>SUM(K88:M88)</f>
        <v>4</v>
      </c>
      <c r="O88" s="33"/>
      <c r="P88" s="33"/>
    </row>
    <row r="89" spans="1:21" s="55" customFormat="1" ht="19.5" customHeight="1">
      <c r="A89" s="33"/>
      <c r="B89" s="36" t="s">
        <v>89</v>
      </c>
      <c r="C89" s="125" t="s">
        <v>70</v>
      </c>
      <c r="D89" s="126"/>
      <c r="E89" s="126"/>
      <c r="F89" s="126"/>
      <c r="G89" s="127"/>
      <c r="H89" s="51"/>
      <c r="I89" s="128"/>
      <c r="J89" s="129"/>
      <c r="K89" s="109"/>
      <c r="L89" s="109"/>
      <c r="M89" s="56"/>
      <c r="N89" s="57"/>
      <c r="O89" s="33"/>
      <c r="P89" s="33"/>
    </row>
    <row r="90" spans="1:21" s="55" customFormat="1" ht="24" customHeight="1">
      <c r="A90" s="33"/>
      <c r="B90" s="36" t="s">
        <v>90</v>
      </c>
      <c r="C90" s="95" t="s">
        <v>125</v>
      </c>
      <c r="D90" s="96"/>
      <c r="E90" s="96"/>
      <c r="F90" s="96"/>
      <c r="G90" s="97"/>
      <c r="H90" s="51" t="s">
        <v>51</v>
      </c>
      <c r="I90" s="128" t="s">
        <v>91</v>
      </c>
      <c r="J90" s="129"/>
      <c r="K90" s="109"/>
      <c r="L90" s="109"/>
      <c r="M90" s="83">
        <f>M86/M88</f>
        <v>375000</v>
      </c>
      <c r="N90" s="57">
        <f>SUM(K90:M90)</f>
        <v>375000</v>
      </c>
      <c r="O90" s="33"/>
      <c r="P90" s="33"/>
    </row>
    <row r="91" spans="1:21" s="55" customFormat="1" ht="18.75" customHeight="1">
      <c r="A91" s="33"/>
      <c r="B91" s="36" t="s">
        <v>92</v>
      </c>
      <c r="C91" s="125" t="s">
        <v>59</v>
      </c>
      <c r="D91" s="126"/>
      <c r="E91" s="126"/>
      <c r="F91" s="126"/>
      <c r="G91" s="127"/>
      <c r="H91" s="51"/>
      <c r="I91" s="128"/>
      <c r="J91" s="129"/>
      <c r="K91" s="109"/>
      <c r="L91" s="109"/>
      <c r="M91" s="56"/>
      <c r="N91" s="57"/>
      <c r="O91" s="33"/>
      <c r="Q91" s="60"/>
    </row>
    <row r="92" spans="1:21" ht="21.75" customHeight="1">
      <c r="A92" s="33"/>
      <c r="B92" s="36"/>
      <c r="C92" s="95" t="s">
        <v>158</v>
      </c>
      <c r="D92" s="96"/>
      <c r="E92" s="96"/>
      <c r="F92" s="96"/>
      <c r="G92" s="97"/>
      <c r="H92" s="81" t="s">
        <v>61</v>
      </c>
      <c r="I92" s="128" t="s">
        <v>62</v>
      </c>
      <c r="J92" s="129"/>
      <c r="K92" s="132"/>
      <c r="L92" s="132"/>
      <c r="M92" s="58">
        <v>100</v>
      </c>
      <c r="N92" s="59">
        <f>SUM(K92:M92)</f>
        <v>100</v>
      </c>
      <c r="O92" s="61"/>
      <c r="P92" s="62"/>
      <c r="Q92" s="63"/>
      <c r="R92" s="63"/>
      <c r="S92" s="63"/>
      <c r="T92" s="63"/>
      <c r="U92" s="63"/>
    </row>
    <row r="93" spans="1:21" s="55" customFormat="1" ht="39" customHeight="1">
      <c r="A93" s="33"/>
      <c r="B93" s="36"/>
      <c r="C93" s="95" t="s">
        <v>126</v>
      </c>
      <c r="D93" s="96"/>
      <c r="E93" s="96"/>
      <c r="F93" s="96"/>
      <c r="G93" s="97"/>
      <c r="H93" s="73"/>
      <c r="I93" s="128"/>
      <c r="J93" s="129"/>
      <c r="K93" s="109"/>
      <c r="L93" s="109"/>
      <c r="M93" s="71"/>
      <c r="N93" s="57"/>
      <c r="O93" s="33"/>
      <c r="P93" s="33"/>
    </row>
    <row r="94" spans="1:21" s="55" customFormat="1" ht="21" customHeight="1">
      <c r="A94" s="33"/>
      <c r="B94" s="36" t="s">
        <v>130</v>
      </c>
      <c r="C94" s="125" t="s">
        <v>64</v>
      </c>
      <c r="D94" s="126"/>
      <c r="E94" s="126"/>
      <c r="F94" s="126"/>
      <c r="G94" s="127"/>
      <c r="H94" s="73"/>
      <c r="I94" s="128"/>
      <c r="J94" s="129"/>
      <c r="K94" s="109"/>
      <c r="L94" s="109"/>
      <c r="M94" s="71"/>
      <c r="N94" s="57"/>
      <c r="O94" s="33"/>
      <c r="P94" s="33"/>
    </row>
    <row r="95" spans="1:21" s="55" customFormat="1" ht="41.25" customHeight="1">
      <c r="A95" s="33"/>
      <c r="B95" s="36" t="s">
        <v>131</v>
      </c>
      <c r="C95" s="95" t="s">
        <v>127</v>
      </c>
      <c r="D95" s="96"/>
      <c r="E95" s="96"/>
      <c r="F95" s="96"/>
      <c r="G95" s="97"/>
      <c r="H95" s="73" t="s">
        <v>51</v>
      </c>
      <c r="I95" s="128" t="s">
        <v>86</v>
      </c>
      <c r="J95" s="129"/>
      <c r="K95" s="109"/>
      <c r="L95" s="109"/>
      <c r="M95" s="82">
        <v>251220900</v>
      </c>
      <c r="N95" s="57">
        <f>SUM(K95:M95)</f>
        <v>251220900</v>
      </c>
      <c r="O95" s="33"/>
      <c r="P95" s="33"/>
    </row>
    <row r="96" spans="1:21" s="55" customFormat="1" ht="21" customHeight="1">
      <c r="A96" s="33"/>
      <c r="B96" s="36" t="s">
        <v>132</v>
      </c>
      <c r="C96" s="125" t="s">
        <v>67</v>
      </c>
      <c r="D96" s="126"/>
      <c r="E96" s="126"/>
      <c r="F96" s="126"/>
      <c r="G96" s="127"/>
      <c r="H96" s="73"/>
      <c r="I96" s="128"/>
      <c r="J96" s="129"/>
      <c r="K96" s="109"/>
      <c r="L96" s="109"/>
      <c r="M96" s="71"/>
      <c r="N96" s="57"/>
      <c r="O96" s="33"/>
      <c r="P96" s="33"/>
    </row>
    <row r="97" spans="1:21" s="55" customFormat="1" ht="28.5" customHeight="1">
      <c r="A97" s="33"/>
      <c r="B97" s="36" t="s">
        <v>133</v>
      </c>
      <c r="C97" s="95" t="s">
        <v>105</v>
      </c>
      <c r="D97" s="96"/>
      <c r="E97" s="96"/>
      <c r="F97" s="96"/>
      <c r="G97" s="97"/>
      <c r="H97" s="73" t="s">
        <v>128</v>
      </c>
      <c r="I97" s="128" t="s">
        <v>55</v>
      </c>
      <c r="J97" s="129"/>
      <c r="K97" s="132"/>
      <c r="L97" s="132"/>
      <c r="M97" s="75">
        <v>52.9</v>
      </c>
      <c r="N97" s="76">
        <f>SUM(K97:M97)</f>
        <v>52.9</v>
      </c>
      <c r="O97" s="33"/>
      <c r="P97" s="33"/>
    </row>
    <row r="98" spans="1:21" s="55" customFormat="1" ht="19.5" customHeight="1">
      <c r="A98" s="33"/>
      <c r="B98" s="36" t="s">
        <v>134</v>
      </c>
      <c r="C98" s="125" t="s">
        <v>70</v>
      </c>
      <c r="D98" s="126"/>
      <c r="E98" s="126"/>
      <c r="F98" s="126"/>
      <c r="G98" s="127"/>
      <c r="H98" s="73"/>
      <c r="I98" s="128"/>
      <c r="J98" s="129"/>
      <c r="K98" s="109"/>
      <c r="L98" s="109"/>
      <c r="M98" s="71"/>
      <c r="N98" s="57"/>
      <c r="O98" s="33"/>
      <c r="P98" s="33"/>
    </row>
    <row r="99" spans="1:21" s="55" customFormat="1" ht="24" customHeight="1">
      <c r="A99" s="33"/>
      <c r="B99" s="36" t="s">
        <v>135</v>
      </c>
      <c r="C99" s="95" t="s">
        <v>129</v>
      </c>
      <c r="D99" s="96"/>
      <c r="E99" s="96"/>
      <c r="F99" s="96"/>
      <c r="G99" s="97"/>
      <c r="H99" s="73" t="s">
        <v>51</v>
      </c>
      <c r="I99" s="128" t="s">
        <v>138</v>
      </c>
      <c r="J99" s="129"/>
      <c r="K99" s="109"/>
      <c r="L99" s="109"/>
      <c r="M99" s="71">
        <f>M95/M97</f>
        <v>4748977.315689981</v>
      </c>
      <c r="N99" s="57">
        <f>SUM(K99:M99)</f>
        <v>4748977.315689981</v>
      </c>
      <c r="O99" s="33"/>
      <c r="P99" s="33"/>
    </row>
    <row r="100" spans="1:21" s="55" customFormat="1" ht="18.75" customHeight="1">
      <c r="A100" s="33"/>
      <c r="B100" s="36" t="s">
        <v>136</v>
      </c>
      <c r="C100" s="125" t="s">
        <v>59</v>
      </c>
      <c r="D100" s="126"/>
      <c r="E100" s="126"/>
      <c r="F100" s="126"/>
      <c r="G100" s="127"/>
      <c r="H100" s="73"/>
      <c r="I100" s="128"/>
      <c r="J100" s="129"/>
      <c r="K100" s="109"/>
      <c r="L100" s="109"/>
      <c r="M100" s="71"/>
      <c r="N100" s="57"/>
      <c r="O100" s="33"/>
      <c r="Q100" s="60"/>
    </row>
    <row r="101" spans="1:21" ht="39.75" customHeight="1">
      <c r="A101" s="33"/>
      <c r="B101" s="36" t="s">
        <v>137</v>
      </c>
      <c r="C101" s="95" t="s">
        <v>159</v>
      </c>
      <c r="D101" s="96"/>
      <c r="E101" s="96"/>
      <c r="F101" s="96"/>
      <c r="G101" s="97"/>
      <c r="H101" s="81" t="s">
        <v>61</v>
      </c>
      <c r="I101" s="128" t="s">
        <v>62</v>
      </c>
      <c r="J101" s="129"/>
      <c r="K101" s="132"/>
      <c r="L101" s="132"/>
      <c r="M101" s="80">
        <v>117</v>
      </c>
      <c r="N101" s="59">
        <f>SUM(K101:M101)</f>
        <v>117</v>
      </c>
      <c r="O101" s="61"/>
      <c r="P101" s="62"/>
      <c r="Q101" s="63"/>
      <c r="R101" s="63"/>
      <c r="S101" s="63"/>
      <c r="T101" s="63"/>
      <c r="U101" s="63"/>
    </row>
    <row r="102" spans="1:21" s="55" customFormat="1" ht="39" customHeight="1">
      <c r="A102" s="33"/>
      <c r="B102" s="36"/>
      <c r="C102" s="95" t="s">
        <v>141</v>
      </c>
      <c r="D102" s="96"/>
      <c r="E102" s="96"/>
      <c r="F102" s="96"/>
      <c r="G102" s="97"/>
      <c r="H102" s="73"/>
      <c r="I102" s="128"/>
      <c r="J102" s="129"/>
      <c r="K102" s="109"/>
      <c r="L102" s="109"/>
      <c r="M102" s="71"/>
      <c r="N102" s="57"/>
      <c r="O102" s="33"/>
      <c r="P102" s="33"/>
    </row>
    <row r="103" spans="1:21" s="55" customFormat="1" ht="21" customHeight="1">
      <c r="A103" s="33"/>
      <c r="B103" s="36" t="s">
        <v>139</v>
      </c>
      <c r="C103" s="125" t="s">
        <v>64</v>
      </c>
      <c r="D103" s="126"/>
      <c r="E103" s="126"/>
      <c r="F103" s="126"/>
      <c r="G103" s="127"/>
      <c r="H103" s="73"/>
      <c r="I103" s="128"/>
      <c r="J103" s="129"/>
      <c r="K103" s="109"/>
      <c r="L103" s="109"/>
      <c r="M103" s="71"/>
      <c r="N103" s="57"/>
      <c r="O103" s="33"/>
      <c r="P103" s="33"/>
    </row>
    <row r="104" spans="1:21" s="55" customFormat="1" ht="41.25" customHeight="1">
      <c r="A104" s="33"/>
      <c r="B104" s="36" t="s">
        <v>140</v>
      </c>
      <c r="C104" s="95" t="s">
        <v>142</v>
      </c>
      <c r="D104" s="96"/>
      <c r="E104" s="96"/>
      <c r="F104" s="96"/>
      <c r="G104" s="97"/>
      <c r="H104" s="73" t="s">
        <v>51</v>
      </c>
      <c r="I104" s="128" t="s">
        <v>86</v>
      </c>
      <c r="J104" s="129"/>
      <c r="K104" s="109"/>
      <c r="L104" s="109"/>
      <c r="M104" s="82">
        <v>54370000</v>
      </c>
      <c r="N104" s="57">
        <f>SUM(K104:M104)</f>
        <v>54370000</v>
      </c>
      <c r="O104" s="33"/>
      <c r="P104" s="33"/>
    </row>
    <row r="105" spans="1:21" s="55" customFormat="1" ht="21" customHeight="1">
      <c r="A105" s="33"/>
      <c r="B105" s="36" t="s">
        <v>145</v>
      </c>
      <c r="C105" s="125" t="s">
        <v>67</v>
      </c>
      <c r="D105" s="126"/>
      <c r="E105" s="126"/>
      <c r="F105" s="126"/>
      <c r="G105" s="127"/>
      <c r="H105" s="73"/>
      <c r="I105" s="128"/>
      <c r="J105" s="129"/>
      <c r="K105" s="109"/>
      <c r="L105" s="109"/>
      <c r="M105" s="71"/>
      <c r="N105" s="57"/>
      <c r="O105" s="33"/>
      <c r="P105" s="33"/>
    </row>
    <row r="106" spans="1:21" s="55" customFormat="1" ht="28.5" customHeight="1">
      <c r="A106" s="33"/>
      <c r="B106" s="36" t="s">
        <v>146</v>
      </c>
      <c r="C106" s="95" t="s">
        <v>105</v>
      </c>
      <c r="D106" s="96"/>
      <c r="E106" s="96"/>
      <c r="F106" s="96"/>
      <c r="G106" s="97"/>
      <c r="H106" s="73" t="s">
        <v>143</v>
      </c>
      <c r="I106" s="128" t="s">
        <v>55</v>
      </c>
      <c r="J106" s="129"/>
      <c r="K106" s="132"/>
      <c r="L106" s="132"/>
      <c r="M106" s="75">
        <v>95975.7</v>
      </c>
      <c r="N106" s="76">
        <f>SUM(K106:M106)</f>
        <v>95975.7</v>
      </c>
      <c r="O106" s="33"/>
      <c r="P106" s="33"/>
    </row>
    <row r="107" spans="1:21" s="55" customFormat="1" ht="19.5" customHeight="1">
      <c r="A107" s="33"/>
      <c r="B107" s="36" t="s">
        <v>147</v>
      </c>
      <c r="C107" s="125" t="s">
        <v>70</v>
      </c>
      <c r="D107" s="126"/>
      <c r="E107" s="126"/>
      <c r="F107" s="126"/>
      <c r="G107" s="127"/>
      <c r="H107" s="73"/>
      <c r="I107" s="128"/>
      <c r="J107" s="129"/>
      <c r="K107" s="109"/>
      <c r="L107" s="109"/>
      <c r="M107" s="71"/>
      <c r="N107" s="57"/>
      <c r="O107" s="33"/>
      <c r="P107" s="33"/>
    </row>
    <row r="108" spans="1:21" s="55" customFormat="1" ht="24" customHeight="1">
      <c r="A108" s="33"/>
      <c r="B108" s="36" t="s">
        <v>148</v>
      </c>
      <c r="C108" s="95" t="s">
        <v>144</v>
      </c>
      <c r="D108" s="96"/>
      <c r="E108" s="96"/>
      <c r="F108" s="96"/>
      <c r="G108" s="97"/>
      <c r="H108" s="73" t="s">
        <v>51</v>
      </c>
      <c r="I108" s="128" t="s">
        <v>171</v>
      </c>
      <c r="J108" s="129"/>
      <c r="K108" s="109"/>
      <c r="L108" s="109"/>
      <c r="M108" s="71">
        <f>M104/M106</f>
        <v>566.49756136188637</v>
      </c>
      <c r="N108" s="57">
        <f>SUM(K108:M108)</f>
        <v>566.49756136188637</v>
      </c>
      <c r="O108" s="33"/>
      <c r="P108" s="33"/>
    </row>
    <row r="109" spans="1:21" s="55" customFormat="1" ht="18.75" customHeight="1">
      <c r="A109" s="33"/>
      <c r="B109" s="36" t="s">
        <v>149</v>
      </c>
      <c r="C109" s="125" t="s">
        <v>59</v>
      </c>
      <c r="D109" s="126"/>
      <c r="E109" s="126"/>
      <c r="F109" s="126"/>
      <c r="G109" s="127"/>
      <c r="H109" s="73"/>
      <c r="I109" s="128"/>
      <c r="J109" s="129"/>
      <c r="K109" s="109"/>
      <c r="L109" s="109"/>
      <c r="M109" s="71"/>
      <c r="N109" s="57"/>
      <c r="O109" s="33"/>
      <c r="Q109" s="60"/>
    </row>
    <row r="110" spans="1:21" ht="39.75" customHeight="1">
      <c r="A110" s="33"/>
      <c r="B110" s="36" t="s">
        <v>150</v>
      </c>
      <c r="C110" s="95" t="s">
        <v>159</v>
      </c>
      <c r="D110" s="96"/>
      <c r="E110" s="96"/>
      <c r="F110" s="96"/>
      <c r="G110" s="97"/>
      <c r="H110" s="81" t="s">
        <v>61</v>
      </c>
      <c r="I110" s="128" t="s">
        <v>62</v>
      </c>
      <c r="J110" s="129"/>
      <c r="K110" s="132"/>
      <c r="L110" s="132"/>
      <c r="M110" s="80">
        <v>100</v>
      </c>
      <c r="N110" s="59">
        <f>SUM(K110:M110)</f>
        <v>100</v>
      </c>
      <c r="O110" s="61"/>
      <c r="P110" s="62"/>
      <c r="Q110" s="63"/>
      <c r="R110" s="63"/>
      <c r="S110" s="63"/>
      <c r="T110" s="63"/>
      <c r="U110" s="63"/>
    </row>
    <row r="111" spans="1:21" s="55" customFormat="1" ht="24.75" customHeight="1">
      <c r="A111" s="33"/>
      <c r="B111" s="36"/>
      <c r="C111" s="95" t="s">
        <v>151</v>
      </c>
      <c r="D111" s="96"/>
      <c r="E111" s="96"/>
      <c r="F111" s="96"/>
      <c r="G111" s="97"/>
      <c r="H111" s="73"/>
      <c r="I111" s="128"/>
      <c r="J111" s="129"/>
      <c r="K111" s="109"/>
      <c r="L111" s="109"/>
      <c r="M111" s="71"/>
      <c r="N111" s="57"/>
      <c r="O111" s="33"/>
      <c r="P111" s="33"/>
    </row>
    <row r="112" spans="1:21" s="55" customFormat="1" ht="21" customHeight="1">
      <c r="A112" s="33"/>
      <c r="B112" s="36" t="s">
        <v>163</v>
      </c>
      <c r="C112" s="125" t="s">
        <v>64</v>
      </c>
      <c r="D112" s="126"/>
      <c r="E112" s="126"/>
      <c r="F112" s="126"/>
      <c r="G112" s="127"/>
      <c r="H112" s="73"/>
      <c r="I112" s="128"/>
      <c r="J112" s="129"/>
      <c r="K112" s="109"/>
      <c r="L112" s="109"/>
      <c r="M112" s="71"/>
      <c r="N112" s="57"/>
      <c r="O112" s="33"/>
      <c r="P112" s="33"/>
    </row>
    <row r="113" spans="1:21" s="55" customFormat="1" ht="33.75" customHeight="1">
      <c r="A113" s="33"/>
      <c r="B113" s="36" t="s">
        <v>164</v>
      </c>
      <c r="C113" s="95" t="s">
        <v>152</v>
      </c>
      <c r="D113" s="96"/>
      <c r="E113" s="96"/>
      <c r="F113" s="96"/>
      <c r="G113" s="97"/>
      <c r="H113" s="73" t="s">
        <v>51</v>
      </c>
      <c r="I113" s="128" t="s">
        <v>86</v>
      </c>
      <c r="J113" s="129"/>
      <c r="K113" s="109"/>
      <c r="L113" s="109"/>
      <c r="M113" s="82">
        <f>4347300+160000000</f>
        <v>164347300</v>
      </c>
      <c r="N113" s="57">
        <f>SUM(K113:M113)</f>
        <v>164347300</v>
      </c>
      <c r="O113" s="33"/>
      <c r="P113" s="33"/>
    </row>
    <row r="114" spans="1:21" s="55" customFormat="1" ht="21" customHeight="1">
      <c r="A114" s="33"/>
      <c r="B114" s="36" t="s">
        <v>165</v>
      </c>
      <c r="C114" s="125" t="s">
        <v>67</v>
      </c>
      <c r="D114" s="126"/>
      <c r="E114" s="126"/>
      <c r="F114" s="126"/>
      <c r="G114" s="127"/>
      <c r="H114" s="73"/>
      <c r="I114" s="128"/>
      <c r="J114" s="129"/>
      <c r="K114" s="109"/>
      <c r="L114" s="109"/>
      <c r="M114" s="71"/>
      <c r="N114" s="57"/>
      <c r="O114" s="33"/>
      <c r="P114" s="33"/>
    </row>
    <row r="115" spans="1:21" s="55" customFormat="1" ht="28.5" customHeight="1">
      <c r="A115" s="33"/>
      <c r="B115" s="36" t="s">
        <v>166</v>
      </c>
      <c r="C115" s="95" t="s">
        <v>153</v>
      </c>
      <c r="D115" s="96"/>
      <c r="E115" s="96"/>
      <c r="F115" s="96"/>
      <c r="G115" s="97"/>
      <c r="H115" s="73" t="s">
        <v>143</v>
      </c>
      <c r="I115" s="128" t="s">
        <v>55</v>
      </c>
      <c r="J115" s="129"/>
      <c r="K115" s="132"/>
      <c r="L115" s="132"/>
      <c r="M115" s="72">
        <f>9000+300000</f>
        <v>309000</v>
      </c>
      <c r="N115" s="59">
        <f>SUM(K115:M115)</f>
        <v>309000</v>
      </c>
      <c r="O115" s="33"/>
      <c r="P115" s="33"/>
    </row>
    <row r="116" spans="1:21" s="55" customFormat="1" ht="19.5" customHeight="1">
      <c r="A116" s="33"/>
      <c r="B116" s="36" t="s">
        <v>167</v>
      </c>
      <c r="C116" s="125" t="s">
        <v>70</v>
      </c>
      <c r="D116" s="126"/>
      <c r="E116" s="126"/>
      <c r="F116" s="126"/>
      <c r="G116" s="127"/>
      <c r="H116" s="73"/>
      <c r="I116" s="128"/>
      <c r="J116" s="129"/>
      <c r="K116" s="109"/>
      <c r="L116" s="109"/>
      <c r="M116" s="71"/>
      <c r="N116" s="57"/>
      <c r="O116" s="33"/>
      <c r="P116" s="33"/>
    </row>
    <row r="117" spans="1:21" s="55" customFormat="1" ht="24" customHeight="1">
      <c r="A117" s="33"/>
      <c r="B117" s="36" t="s">
        <v>168</v>
      </c>
      <c r="C117" s="95" t="s">
        <v>154</v>
      </c>
      <c r="D117" s="96"/>
      <c r="E117" s="96"/>
      <c r="F117" s="96"/>
      <c r="G117" s="97"/>
      <c r="H117" s="73" t="s">
        <v>51</v>
      </c>
      <c r="I117" s="128" t="s">
        <v>172</v>
      </c>
      <c r="J117" s="129"/>
      <c r="K117" s="109"/>
      <c r="L117" s="109"/>
      <c r="M117" s="71">
        <f>M113/M115</f>
        <v>531.86828478964401</v>
      </c>
      <c r="N117" s="57">
        <f>SUM(K117:M117)</f>
        <v>531.86828478964401</v>
      </c>
      <c r="O117" s="33"/>
      <c r="P117" s="33"/>
    </row>
    <row r="118" spans="1:21" s="55" customFormat="1" ht="18.75" customHeight="1">
      <c r="A118" s="33"/>
      <c r="B118" s="36" t="s">
        <v>169</v>
      </c>
      <c r="C118" s="125" t="s">
        <v>59</v>
      </c>
      <c r="D118" s="126"/>
      <c r="E118" s="126"/>
      <c r="F118" s="126"/>
      <c r="G118" s="127"/>
      <c r="H118" s="73"/>
      <c r="I118" s="128"/>
      <c r="J118" s="129"/>
      <c r="K118" s="109"/>
      <c r="L118" s="109"/>
      <c r="M118" s="71"/>
      <c r="N118" s="57"/>
      <c r="O118" s="33"/>
      <c r="Q118" s="60"/>
    </row>
    <row r="119" spans="1:21" ht="40.5" customHeight="1">
      <c r="A119" s="33"/>
      <c r="B119" s="36" t="s">
        <v>170</v>
      </c>
      <c r="C119" s="95" t="s">
        <v>160</v>
      </c>
      <c r="D119" s="96"/>
      <c r="E119" s="96"/>
      <c r="F119" s="96"/>
      <c r="G119" s="97"/>
      <c r="H119" s="81" t="s">
        <v>61</v>
      </c>
      <c r="I119" s="128" t="s">
        <v>62</v>
      </c>
      <c r="J119" s="129"/>
      <c r="K119" s="132"/>
      <c r="L119" s="132"/>
      <c r="M119" s="80">
        <v>100</v>
      </c>
      <c r="N119" s="59">
        <f>SUM(K119:M119)</f>
        <v>100</v>
      </c>
      <c r="O119" s="61"/>
      <c r="P119" s="62"/>
      <c r="Q119" s="63"/>
      <c r="R119" s="63"/>
      <c r="S119" s="63"/>
      <c r="T119" s="63"/>
      <c r="U119" s="63"/>
    </row>
    <row r="120" spans="1:21" ht="20.25" customHeight="1"/>
    <row r="121" spans="1:21" s="66" customFormat="1" ht="27.75" customHeight="1">
      <c r="A121" s="130" t="s">
        <v>173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P121" s="67"/>
    </row>
    <row r="122" spans="1:21" s="66" customFormat="1" ht="27.75" customHeight="1">
      <c r="A122" s="130" t="s">
        <v>93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P122" s="67"/>
    </row>
    <row r="123" spans="1:21" s="66" customFormat="1" ht="27.75" customHeight="1">
      <c r="A123" s="131" t="s">
        <v>94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P123" s="67"/>
    </row>
    <row r="124" spans="1:21" s="66" customFormat="1" ht="29.25" customHeight="1">
      <c r="A124" s="130" t="s">
        <v>162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P124" s="67"/>
    </row>
    <row r="125" spans="1:21" s="66" customFormat="1" ht="27.75" customHeight="1">
      <c r="A125" s="52"/>
      <c r="B125" s="68"/>
      <c r="C125" s="66" t="s">
        <v>95</v>
      </c>
      <c r="D125" s="77"/>
    </row>
    <row r="126" spans="1:21" s="66" customFormat="1" ht="24.75" customHeight="1">
      <c r="A126" s="52"/>
      <c r="B126" s="68"/>
      <c r="C126" s="66" t="s">
        <v>96</v>
      </c>
    </row>
  </sheetData>
  <mergeCells count="273">
    <mergeCell ref="C117:G117"/>
    <mergeCell ref="I117:J117"/>
    <mergeCell ref="K117:L117"/>
    <mergeCell ref="C118:G118"/>
    <mergeCell ref="I118:J118"/>
    <mergeCell ref="K118:L118"/>
    <mergeCell ref="C119:G119"/>
    <mergeCell ref="I119:J119"/>
    <mergeCell ref="K119:L119"/>
    <mergeCell ref="C114:G114"/>
    <mergeCell ref="I114:J114"/>
    <mergeCell ref="K114:L114"/>
    <mergeCell ref="C115:G115"/>
    <mergeCell ref="I115:J115"/>
    <mergeCell ref="K115:L115"/>
    <mergeCell ref="C116:G116"/>
    <mergeCell ref="I116:J116"/>
    <mergeCell ref="K116:L116"/>
    <mergeCell ref="C111:G111"/>
    <mergeCell ref="I111:J111"/>
    <mergeCell ref="K111:L111"/>
    <mergeCell ref="C112:G112"/>
    <mergeCell ref="I112:J112"/>
    <mergeCell ref="K112:L112"/>
    <mergeCell ref="C113:G113"/>
    <mergeCell ref="I113:J113"/>
    <mergeCell ref="K113:L113"/>
    <mergeCell ref="C108:G108"/>
    <mergeCell ref="I108:J108"/>
    <mergeCell ref="K108:L108"/>
    <mergeCell ref="C109:G109"/>
    <mergeCell ref="I109:J109"/>
    <mergeCell ref="K109:L109"/>
    <mergeCell ref="C110:G110"/>
    <mergeCell ref="I110:J110"/>
    <mergeCell ref="K110:L110"/>
    <mergeCell ref="C105:G105"/>
    <mergeCell ref="I105:J105"/>
    <mergeCell ref="K105:L105"/>
    <mergeCell ref="C106:G106"/>
    <mergeCell ref="I106:J106"/>
    <mergeCell ref="K106:L106"/>
    <mergeCell ref="C107:G107"/>
    <mergeCell ref="I107:J107"/>
    <mergeCell ref="K107:L107"/>
    <mergeCell ref="C102:G102"/>
    <mergeCell ref="I102:J102"/>
    <mergeCell ref="K102:L102"/>
    <mergeCell ref="C103:G103"/>
    <mergeCell ref="I103:J103"/>
    <mergeCell ref="K103:L103"/>
    <mergeCell ref="C104:G104"/>
    <mergeCell ref="I104:J104"/>
    <mergeCell ref="K104:L104"/>
    <mergeCell ref="K98:L98"/>
    <mergeCell ref="C99:G99"/>
    <mergeCell ref="I99:J99"/>
    <mergeCell ref="K99:L99"/>
    <mergeCell ref="C100:G100"/>
    <mergeCell ref="I100:J100"/>
    <mergeCell ref="K100:L100"/>
    <mergeCell ref="C101:G101"/>
    <mergeCell ref="I101:J101"/>
    <mergeCell ref="K101:L101"/>
    <mergeCell ref="C87:G87"/>
    <mergeCell ref="I87:J87"/>
    <mergeCell ref="K87:L87"/>
    <mergeCell ref="C88:G88"/>
    <mergeCell ref="I88:J88"/>
    <mergeCell ref="K88:L88"/>
    <mergeCell ref="C85:G85"/>
    <mergeCell ref="I85:J85"/>
    <mergeCell ref="K85:L85"/>
    <mergeCell ref="C86:G86"/>
    <mergeCell ref="I86:J86"/>
    <mergeCell ref="K86:L86"/>
    <mergeCell ref="C93:G93"/>
    <mergeCell ref="I93:J93"/>
    <mergeCell ref="K93:L93"/>
    <mergeCell ref="C89:G89"/>
    <mergeCell ref="I89:J89"/>
    <mergeCell ref="K89:L89"/>
    <mergeCell ref="C90:G90"/>
    <mergeCell ref="I90:J90"/>
    <mergeCell ref="K90:L90"/>
    <mergeCell ref="A121:N121"/>
    <mergeCell ref="A122:N122"/>
    <mergeCell ref="A123:N123"/>
    <mergeCell ref="A124:N124"/>
    <mergeCell ref="C91:G91"/>
    <mergeCell ref="I91:J91"/>
    <mergeCell ref="K91:L91"/>
    <mergeCell ref="C92:G92"/>
    <mergeCell ref="I92:J92"/>
    <mergeCell ref="K92:L92"/>
    <mergeCell ref="C94:G94"/>
    <mergeCell ref="I94:J94"/>
    <mergeCell ref="K94:L94"/>
    <mergeCell ref="C95:G95"/>
    <mergeCell ref="I95:J95"/>
    <mergeCell ref="K95:L95"/>
    <mergeCell ref="C96:G96"/>
    <mergeCell ref="I96:J96"/>
    <mergeCell ref="K96:L96"/>
    <mergeCell ref="C97:G97"/>
    <mergeCell ref="I97:J97"/>
    <mergeCell ref="K97:L97"/>
    <mergeCell ref="C98:G98"/>
    <mergeCell ref="I98:J98"/>
    <mergeCell ref="C83:G83"/>
    <mergeCell ref="I83:J83"/>
    <mergeCell ref="K83:L83"/>
    <mergeCell ref="C84:G84"/>
    <mergeCell ref="I84:J84"/>
    <mergeCell ref="K84:L84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1:H51"/>
    <mergeCell ref="I51:J51"/>
    <mergeCell ref="K51:L51"/>
    <mergeCell ref="C52:H52"/>
    <mergeCell ref="I52:J52"/>
    <mergeCell ref="K52:L52"/>
    <mergeCell ref="C46:F46"/>
    <mergeCell ref="G46:H46"/>
    <mergeCell ref="I46:J46"/>
    <mergeCell ref="K46:L46"/>
    <mergeCell ref="B48:K48"/>
    <mergeCell ref="C50:H50"/>
    <mergeCell ref="I50:J50"/>
    <mergeCell ref="K50:L50"/>
    <mergeCell ref="C45:F45"/>
    <mergeCell ref="G45:H45"/>
    <mergeCell ref="I45:J45"/>
    <mergeCell ref="K45:L45"/>
    <mergeCell ref="C39:F39"/>
    <mergeCell ref="G39:H39"/>
    <mergeCell ref="I39:J39"/>
    <mergeCell ref="K39:L39"/>
    <mergeCell ref="C44:F44"/>
    <mergeCell ref="G44:H44"/>
    <mergeCell ref="I44:J44"/>
    <mergeCell ref="K44:L44"/>
    <mergeCell ref="C43:F43"/>
    <mergeCell ref="G43:H43"/>
    <mergeCell ref="I43:J43"/>
    <mergeCell ref="K43:L43"/>
    <mergeCell ref="C41:F41"/>
    <mergeCell ref="G41:H41"/>
    <mergeCell ref="I41:J41"/>
    <mergeCell ref="K41:L41"/>
    <mergeCell ref="C42:F42"/>
    <mergeCell ref="G42:H42"/>
    <mergeCell ref="I42:J42"/>
    <mergeCell ref="K42:L42"/>
    <mergeCell ref="C40:F40"/>
    <mergeCell ref="G40:H40"/>
    <mergeCell ref="I40:J40"/>
    <mergeCell ref="K40:L40"/>
    <mergeCell ref="B35:I35"/>
    <mergeCell ref="C37:F37"/>
    <mergeCell ref="G37:H37"/>
    <mergeCell ref="I37:J37"/>
    <mergeCell ref="K37:L37"/>
    <mergeCell ref="C38:F38"/>
    <mergeCell ref="G38:H38"/>
    <mergeCell ref="I38:J38"/>
    <mergeCell ref="K38:L38"/>
    <mergeCell ref="C27:M27"/>
    <mergeCell ref="B29:M29"/>
    <mergeCell ref="C32:M32"/>
    <mergeCell ref="C33:M33"/>
    <mergeCell ref="B14:C14"/>
    <mergeCell ref="F14:L14"/>
    <mergeCell ref="K16:L16"/>
    <mergeCell ref="B18:F18"/>
    <mergeCell ref="B25:M25"/>
    <mergeCell ref="H3:N3"/>
    <mergeCell ref="A7:N7"/>
    <mergeCell ref="A8:N8"/>
    <mergeCell ref="B10:C10"/>
    <mergeCell ref="D10:N10"/>
    <mergeCell ref="B12:C12"/>
    <mergeCell ref="D12:N12"/>
    <mergeCell ref="E13:L13"/>
    <mergeCell ref="C26:M26"/>
    <mergeCell ref="B19:M19"/>
    <mergeCell ref="B20:M20"/>
    <mergeCell ref="B21:M21"/>
    <mergeCell ref="B22:M22"/>
    <mergeCell ref="B23:M23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2019-05-13T09:44:53Z</cp:lastPrinted>
  <dcterms:created xsi:type="dcterms:W3CDTF">2019-03-05T14:49:09Z</dcterms:created>
  <dcterms:modified xsi:type="dcterms:W3CDTF">2019-05-16T12:57:02Z</dcterms:modified>
</cp:coreProperties>
</file>